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245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Лист1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<sst xmlns="http://schemas.openxmlformats.org/spreadsheetml/2006/main" count="728" uniqueCount="67">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</sst>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93" sqref="X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131051.02557000001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162227.30000000002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5854.83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17245.700000000004</v>
      </c>
      <c r="W9" s="24">
        <f t="shared" si="0"/>
        <v>6106.3</v>
      </c>
      <c r="X9" s="24">
        <f t="shared" si="0"/>
        <v>13586.060000000001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130539.79000000001</v>
      </c>
      <c r="AG9" s="50">
        <f>AG10+AG15+AG24+AG33+AG47+AG52+AG54+AG61+AG62+AG71+AG72+AG76+AG88+AG81+AG83+AG82+AG69+AG89+AG91+AG90+AG70+AG40+AG92</f>
        <v>121507.20999999999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78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16403.96</v>
      </c>
      <c r="AG10" s="27">
        <f>B10+C10-AF10</f>
        <v>24463.04</v>
      </c>
    </row>
    <row r="11" spans="1:33" ht="15.75">
      <c r="A11" s="79" t="s">
        <v>5</v>
      </c>
      <c r="B11" s="78">
        <v>12774.2</v>
      </c>
      <c r="C11" s="78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22278</v>
      </c>
    </row>
    <row r="12" spans="1:33" ht="15.75">
      <c r="A12" s="79" t="s">
        <v>2</v>
      </c>
      <c r="B12" s="80">
        <f>67.6-265.3</f>
        <v>-197.70000000000002</v>
      </c>
      <c r="C12" s="78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181.39999999999992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576.7</v>
      </c>
      <c r="C14" s="78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620.96</v>
      </c>
      <c r="AG14" s="27">
        <f>AG10-AG11-AG12-AG13</f>
        <v>2003.640000000001</v>
      </c>
    </row>
    <row r="15" spans="1:33" ht="15" customHeight="1">
      <c r="A15" s="77" t="s">
        <v>6</v>
      </c>
      <c r="B15" s="78">
        <f>29051.9+0.5</f>
        <v>29052.4</v>
      </c>
      <c r="C15" s="78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39577.52</v>
      </c>
    </row>
    <row r="16" spans="1:34" s="70" customFormat="1" ht="15" customHeight="1">
      <c r="A16" s="81" t="s">
        <v>38</v>
      </c>
      <c r="B16" s="82">
        <f>9733.4+45</f>
        <v>9778.4</v>
      </c>
      <c r="C16" s="82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9" t="s">
        <v>5</v>
      </c>
      <c r="B17" s="78">
        <f>22985.1+230</f>
        <v>23215.1</v>
      </c>
      <c r="C17" s="78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9" t="s">
        <v>3</v>
      </c>
      <c r="B18" s="78">
        <v>3.5</v>
      </c>
      <c r="C18" s="78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9" t="s">
        <v>1</v>
      </c>
      <c r="B19" s="78">
        <v>656.6</v>
      </c>
      <c r="C19" s="78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771.6</v>
      </c>
    </row>
    <row r="20" spans="1:33" ht="15.75">
      <c r="A20" s="79" t="s">
        <v>2</v>
      </c>
      <c r="B20" s="78">
        <f>2177.1-45</f>
        <v>2132.1</v>
      </c>
      <c r="C20" s="78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7028.400000000001</v>
      </c>
    </row>
    <row r="21" spans="1:33" ht="15.75">
      <c r="A21" s="79" t="s">
        <v>16</v>
      </c>
      <c r="B21" s="78">
        <f>946.5-230</f>
        <v>716.5</v>
      </c>
      <c r="C21" s="78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2328.6000000000026</v>
      </c>
      <c r="C23" s="78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5391.72</v>
      </c>
    </row>
    <row r="24" spans="1:36" ht="15" customHeight="1">
      <c r="A24" s="77" t="s">
        <v>7</v>
      </c>
      <c r="B24" s="78">
        <v>33135.2</v>
      </c>
      <c r="C24" s="78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v>5175.7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29254.969999999998</v>
      </c>
      <c r="AG24" s="27">
        <f t="shared" si="3"/>
        <v>18653.73</v>
      </c>
      <c r="AJ24" s="6"/>
    </row>
    <row r="25" spans="1:34" s="70" customFormat="1" ht="15" customHeight="1">
      <c r="A25" s="81" t="s">
        <v>39</v>
      </c>
      <c r="B25" s="82">
        <v>19856.4</v>
      </c>
      <c r="C25" s="82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20132.4</v>
      </c>
      <c r="AG25" s="71">
        <f t="shared" si="3"/>
        <v>3282.4000000000015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33135.2</v>
      </c>
      <c r="C32" s="78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5175.7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29254.969999999998</v>
      </c>
      <c r="AG32" s="27">
        <f>AG24</f>
        <v>18653.73</v>
      </c>
    </row>
    <row r="33" spans="1:33" ht="15" customHeight="1">
      <c r="A33" s="77" t="s">
        <v>8</v>
      </c>
      <c r="B33" s="78">
        <v>1247.6</v>
      </c>
      <c r="C33" s="78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2356.3999999999996</v>
      </c>
    </row>
    <row r="34" spans="1:33" ht="15.75">
      <c r="A34" s="79" t="s">
        <v>5</v>
      </c>
      <c r="B34" s="78">
        <v>221.2</v>
      </c>
      <c r="C34" s="78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229.8</v>
      </c>
      <c r="AG34" s="27">
        <f t="shared" si="6"/>
        <v>38.299999999999955</v>
      </c>
    </row>
    <row r="35" spans="1:33" ht="15.75">
      <c r="A35" s="79" t="s">
        <v>1</v>
      </c>
      <c r="B35" s="78">
        <v>0</v>
      </c>
      <c r="C35" s="78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79" t="s">
        <v>2</v>
      </c>
      <c r="B36" s="83">
        <v>3.9</v>
      </c>
      <c r="C36" s="78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79" t="s">
        <v>16</v>
      </c>
      <c r="B37" s="78">
        <v>1000</v>
      </c>
      <c r="C37" s="78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22.499999999999886</v>
      </c>
      <c r="C39" s="78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115.39999999999941</v>
      </c>
    </row>
    <row r="40" spans="1:33" ht="15" customHeight="1">
      <c r="A40" s="77" t="s">
        <v>29</v>
      </c>
      <c r="B40" s="78">
        <v>993.2</v>
      </c>
      <c r="C40" s="78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9" t="s">
        <v>5</v>
      </c>
      <c r="B41" s="78">
        <v>952.1</v>
      </c>
      <c r="C41" s="78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8</v>
      </c>
      <c r="C43" s="78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9" t="s">
        <v>2</v>
      </c>
      <c r="B44" s="78">
        <v>5.4</v>
      </c>
      <c r="C44" s="78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27.700000000000024</v>
      </c>
      <c r="C46" s="78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80">
        <f>804.1+8.7+13-0.2</f>
        <v>825.6</v>
      </c>
      <c r="C47" s="78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1923.7999999999997</v>
      </c>
    </row>
    <row r="48" spans="1:33" ht="15.75">
      <c r="A48" s="79" t="s">
        <v>5</v>
      </c>
      <c r="B48" s="78">
        <v>0</v>
      </c>
      <c r="C48" s="78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79" t="s">
        <v>16</v>
      </c>
      <c r="B49" s="78">
        <f>631.4+8.7+13</f>
        <v>653.1</v>
      </c>
      <c r="C49" s="78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308.2</v>
      </c>
      <c r="AG49" s="27">
        <f>B49+C49-AF49</f>
        <v>1578.3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172.5</v>
      </c>
      <c r="C51" s="78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159.20000000000002</v>
      </c>
      <c r="AG51" s="27">
        <f>AG47-AG49-AG48</f>
        <v>338.4999999999998</v>
      </c>
    </row>
    <row r="52" spans="1:33" ht="15" customHeight="1">
      <c r="A52" s="77" t="s">
        <v>0</v>
      </c>
      <c r="B52" s="78">
        <f>5645.4+165-200+149.8-50</f>
        <v>5710.2</v>
      </c>
      <c r="C52" s="78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1295.8500000000004</v>
      </c>
    </row>
    <row r="53" spans="1:33" ht="15" customHeight="1">
      <c r="A53" s="79" t="s">
        <v>2</v>
      </c>
      <c r="B53" s="78">
        <v>748.7</v>
      </c>
      <c r="C53" s="78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128.79999999999995</v>
      </c>
    </row>
    <row r="54" spans="1:34" ht="15.75">
      <c r="A54" s="77" t="s">
        <v>9</v>
      </c>
      <c r="B54" s="83">
        <f>2543.1-58.9</f>
        <v>2484.2</v>
      </c>
      <c r="C54" s="78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9" t="s">
        <v>5</v>
      </c>
      <c r="B55" s="78">
        <v>2002</v>
      </c>
      <c r="C55" s="78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1394.1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f>30-1.7</f>
        <v>28.3</v>
      </c>
      <c r="C57" s="78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453.8999999999998</v>
      </c>
      <c r="C60" s="78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673.3600000000001</v>
      </c>
    </row>
    <row r="61" spans="1:33" ht="15" customHeight="1">
      <c r="A61" s="77" t="s">
        <v>10</v>
      </c>
      <c r="B61" s="78">
        <v>464.2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594.5999999999999</v>
      </c>
    </row>
    <row r="62" spans="1:33" ht="15" customHeight="1">
      <c r="A62" s="77" t="s">
        <v>11</v>
      </c>
      <c r="B62" s="78">
        <f>1330.4+18.8</f>
        <v>1349.2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847.4000000000001</v>
      </c>
    </row>
    <row r="63" spans="1:34" ht="15.75">
      <c r="A63" s="79" t="s">
        <v>5</v>
      </c>
      <c r="B63" s="78">
        <v>988.1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448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51.8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119.69999999999999</v>
      </c>
      <c r="AH65" s="6"/>
    </row>
    <row r="66" spans="1:33" ht="15.75">
      <c r="A66" s="79" t="s">
        <v>2</v>
      </c>
      <c r="B66" s="78">
        <v>13.4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79.50000000000001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9" t="s">
        <v>23</v>
      </c>
      <c r="B68" s="78">
        <f aca="true" t="shared" si="16" ref="B68:AD68">B62-B63-B66-B67-B65-B64</f>
        <v>252.70000000000005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193.7000000000001</v>
      </c>
    </row>
    <row r="69" spans="1:33" ht="31.5">
      <c r="A69" s="77" t="s">
        <v>46</v>
      </c>
      <c r="B69" s="78">
        <f>3109.6-200+200</f>
        <v>3109.6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f>824.9+34.9+1.1</f>
        <v>860.9</v>
      </c>
      <c r="C71" s="86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4339.21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>
        <f>B83+C83+B76+C76+B71+C71+B69+C69+B72+C72</f>
        <v>11273.1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f>2663+100.1</f>
        <v>2763.1</v>
      </c>
      <c r="C89" s="78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819.03</v>
      </c>
      <c r="Y90" s="26"/>
      <c r="Z90" s="26"/>
      <c r="AA90" s="26"/>
      <c r="AB90" s="22"/>
      <c r="AC90" s="22"/>
      <c r="AD90" s="22"/>
      <c r="AE90" s="22"/>
      <c r="AF90" s="27">
        <f t="shared" si="14"/>
        <v>2457.0299999999997</v>
      </c>
      <c r="AG90" s="22">
        <f t="shared" si="17"/>
        <v>0.07000000000016371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</f>
        <v>63071.299999999996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>
        <v>2288.87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12763.12</v>
      </c>
      <c r="Y92" s="26"/>
      <c r="Z92" s="26"/>
      <c r="AA92" s="26"/>
      <c r="AB92" s="22"/>
      <c r="AC92" s="22"/>
      <c r="AD92" s="22"/>
      <c r="AE92" s="22"/>
      <c r="AF92" s="27">
        <f t="shared" si="14"/>
        <v>42596.5</v>
      </c>
      <c r="AG92" s="22">
        <f t="shared" si="17"/>
        <v>20474.799999999996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162227.30000000002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5854.83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17245.700000000004</v>
      </c>
      <c r="W94" s="42">
        <f t="shared" si="18"/>
        <v>6106.3</v>
      </c>
      <c r="X94" s="42">
        <f t="shared" si="18"/>
        <v>13586.060000000001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130539.79000000001</v>
      </c>
      <c r="AG94" s="58">
        <f>AG10+AG15+AG24+AG33+AG47+AG52+AG54+AG61+AG62+AG69+AG71+AG72+AG76+AG81+AG82+AG83+AG88+AG89+AG90+AG91+AG70+AG40+AG92</f>
        <v>121507.20999999999</v>
      </c>
    </row>
    <row r="95" spans="1:33" ht="15.75">
      <c r="A95" s="3" t="s">
        <v>5</v>
      </c>
      <c r="B95" s="22">
        <f aca="true" t="shared" si="19" ref="B95:AD95">B11+B17+B26+B34+B55+B63+B73+B41+B77+B48</f>
        <v>40273.2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11082.3</v>
      </c>
      <c r="W95" s="22">
        <f t="shared" si="19"/>
        <v>1848.4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36404.6</v>
      </c>
      <c r="AG95" s="27">
        <f>B95+C95-AF95</f>
        <v>50210.200000000004</v>
      </c>
    </row>
    <row r="96" spans="1:33" ht="15.75">
      <c r="A96" s="3" t="s">
        <v>2</v>
      </c>
      <c r="B96" s="22">
        <f aca="true" t="shared" si="20" ref="B96:AD96">B12+B20+B29+B36+B57+B66+B44+B80+B74+B53</f>
        <v>2834.9000000000005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31.200000000000003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1948</v>
      </c>
      <c r="AG96" s="27">
        <f>B96+C96-AF96</f>
        <v>8692.5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1055.3000000000002</v>
      </c>
    </row>
    <row r="99" spans="1:33" ht="15.75">
      <c r="A99" s="3" t="s">
        <v>16</v>
      </c>
      <c r="B99" s="22">
        <f aca="true" t="shared" si="23" ref="B99:X99">B21+B30+B49+B37+B58+B13+B75+B67</f>
        <v>2469.6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0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1379.3999999999999</v>
      </c>
      <c r="AG99" s="27">
        <f>B99+C99-AF99</f>
        <v>4298.900000000001</v>
      </c>
    </row>
    <row r="100" spans="1:33" ht="12.75">
      <c r="A100" s="1" t="s">
        <v>35</v>
      </c>
      <c r="B100" s="2">
        <f aca="true" t="shared" si="25" ref="B100:AD100">B94-B95-B96-B97-B98-B99</f>
        <v>115929.70000000003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4923.73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9138.920000000002</v>
      </c>
      <c r="V100" s="2">
        <f t="shared" si="25"/>
        <v>6081.300000000006</v>
      </c>
      <c r="W100" s="2">
        <f t="shared" si="25"/>
        <v>4257.9</v>
      </c>
      <c r="X100" s="2">
        <f t="shared" si="25"/>
        <v>13585.36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90281.29000000001</v>
      </c>
      <c r="AG100" s="2">
        <f>AG94-AG95-AG96-AG97-AG98-AG99</f>
        <v>57221.50999999997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2017-07-28T11:12:04Z</cp:lastPrinted>
  <dcterms:created xsi:type="dcterms:W3CDTF">2002-11-05T08:53:00Z</dcterms:created>
  <dcterms:modified xsi:type="dcterms:W3CDTF">2017-07-31T09:16:30Z</dcterms:modified>
  <cp:category/>
  <cp:version/>
  <cp:contentType/>
  <cp:contentStatus/>
</cp:coreProperties>
</file>